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Ritmo do mês" sheetId="2" state="visible" r:id="rId4"/>
    <sheet name="Por fonte" sheetId="3" state="visible" r:id="rId5"/>
    <sheet name="Por vendedo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<sst xmlns="http://schemas.openxmlformats.org/spreadsheetml/2006/main" count="82" uniqueCount="73">
  <si>
    <t xml:space="preserve">MAGNUS PERFORMANCE COMERCIAL · CHECKPOINT DO DIA 15</t>
  </si>
  <si>
    <t xml:space="preserve">Planilha de Ritmo Comercial</t>
  </si>
  <si>
    <t xml:space="preserve">Ferramenta do Checkpoint do Dia 15 · Magnus Guerios</t>
  </si>
  <si>
    <t xml:space="preserve">Na aba “Ritmo do mês”, preencha as 5 células amarelas: mês, meta, vendido até hoje, dias úteis do mês e dias já trabalhados.</t>
  </si>
  <si>
    <t xml:space="preserve">Leia o ritmo necessário por dia útil. É o número que o time precisa ouvir na reunião, em reais.</t>
  </si>
  <si>
    <t xml:space="preserve">Na aba “Por fonte”, divida o que falta entre carteira ativa, reativação e clientes novos. Um responsável e uma ação para cada.</t>
  </si>
  <si>
    <t xml:space="preserve">Na aba “Por vendedor”, quebre a meta por pessoa: quanto falta, quantos clientes da carteira ainda precisam comprar no mês e quais orçamentos fecham. Cada vendedor sai da reunião sabendo o próprio número.</t>
  </si>
  <si>
    <t xml:space="preserve">Defina a ÚNICA ação da semana que mais move o resultado. Uma só, com dono e prazo.</t>
  </si>
  <si>
    <t xml:space="preserve">Repita todo dia 15, e se quiser, toda segunda-feira. O que se mede toda semana, melhora.</t>
  </si>
  <si>
    <t xml:space="preserve">Legenda: células amarelas com texto azul = você preenche. Os números de exemplo podem ser apagados ou substituídos.</t>
  </si>
  <si>
    <t xml:space="preserve">Travou em 2 ou mais perguntas do Checkpoint? O problema não é o time, é o plano.</t>
  </si>
  <si>
    <t xml:space="preserve">Faça o diagnóstico gratuito e veja a nota do seu comercial de 0 a 100: magnusguerios.com.br/diagnostico</t>
  </si>
  <si>
    <t xml:space="preserve">Magnus Guerios · Magnus Performance Comercial · @magnusguerios · contato@magnusguerios.com.br</t>
  </si>
  <si>
    <t xml:space="preserve">© 2026 Magnus Guerios · Magnus Performance Comercial. Todos os direitos reservados. Material gratuito para uso na sua empresa. Proibida a reprodução, distribuição ou comercialização sem autorização prévia e por escrito do autor (Lei nº 9.610/1998).</t>
  </si>
  <si>
    <t xml:space="preserve">Ritmo do mês</t>
  </si>
  <si>
    <t xml:space="preserve">Preencha as células amarelas. O resto calcula sozinho.</t>
  </si>
  <si>
    <t xml:space="preserve">1. DADOS DO MÊS</t>
  </si>
  <si>
    <t xml:space="preserve">Mês</t>
  </si>
  <si>
    <t xml:space="preserve">Outubro/2026</t>
  </si>
  <si>
    <t xml:space="preserve">Ex.: Outubro/2026</t>
  </si>
  <si>
    <t xml:space="preserve">Meta do mês (R$)</t>
  </si>
  <si>
    <t xml:space="preserve">Meta total de vendas do mês</t>
  </si>
  <si>
    <t xml:space="preserve">Vendido até hoje (R$)</t>
  </si>
  <si>
    <t xml:space="preserve">Faturado ou fechado até hoje</t>
  </si>
  <si>
    <t xml:space="preserve">Dias úteis no mês</t>
  </si>
  <si>
    <t xml:space="preserve">Conte só os dias em que o time vende</t>
  </si>
  <si>
    <t xml:space="preserve">Dias úteis já trabalhados</t>
  </si>
  <si>
    <t xml:space="preserve">Inclui hoje se o dia já foi trabalhado</t>
  </si>
  <si>
    <t xml:space="preserve">2. ONDE ESTAMOS</t>
  </si>
  <si>
    <t xml:space="preserve">Falta vender (R$)</t>
  </si>
  <si>
    <t xml:space="preserve">Em reais, não em percentual: é isso que mobiliza o time</t>
  </si>
  <si>
    <t xml:space="preserve">% da meta atingido</t>
  </si>
  <si>
    <t xml:space="preserve">Dias úteis restantes</t>
  </si>
  <si>
    <t xml:space="preserve">Ritmo atual por dia útil (R$)</t>
  </si>
  <si>
    <t xml:space="preserve">Quanto o time vendeu, em média, por dia útil até aqui</t>
  </si>
  <si>
    <t xml:space="preserve">Ritmo necessário por dia útil (R$)</t>
  </si>
  <si>
    <t xml:space="preserve">Quanto precisa vender por dia útil daqui para a frente</t>
  </si>
  <si>
    <t xml:space="preserve">Aceleração necessária</t>
  </si>
  <si>
    <t xml:space="preserve">Quanto o ritmo precisa subir em relação ao atual</t>
  </si>
  <si>
    <t xml:space="preserve">Projeção no fim do mês, no ritmo atual (R$)</t>
  </si>
  <si>
    <t xml:space="preserve">Onde o mês termina se nada mudar</t>
  </si>
  <si>
    <t xml:space="preserve">Diferença da projeção para a meta (R$)</t>
  </si>
  <si>
    <t xml:space="preserve">Negativo = vai faltar</t>
  </si>
  <si>
    <t xml:space="preserve">DIAGNÓSTICO</t>
  </si>
  <si>
    <t xml:space="preserve">Regra do Checkpoint: travou em 2 ou mais perguntas? O problema não é o time, é o plano.</t>
  </si>
  <si>
    <t xml:space="preserve">Qual é a nota do seu comercial? Faça o diagnóstico gratuito: magnusguerios.com.br/diagnostico · @magnusguerios</t>
  </si>
  <si>
    <t xml:space="preserve">De onde vem o que falta</t>
  </si>
  <si>
    <t xml:space="preserve">Cada fonte de receita precisa de um responsável e de uma ação diferente.</t>
  </si>
  <si>
    <t xml:space="preserve">Fonte de receita</t>
  </si>
  <si>
    <t xml:space="preserve">Meta da fonte (R$)</t>
  </si>
  <si>
    <t xml:space="preserve">Falta (R$)</t>
  </si>
  <si>
    <t xml:space="preserve">Responsável</t>
  </si>
  <si>
    <t xml:space="preserve">Ação da semana (uma só)</t>
  </si>
  <si>
    <t xml:space="preserve">Carteira ativa</t>
  </si>
  <si>
    <t xml:space="preserve">Ana</t>
  </si>
  <si>
    <t xml:space="preserve">Ligar para os 15 maiores clientes e oferecer reposição</t>
  </si>
  <si>
    <t xml:space="preserve">Reativação</t>
  </si>
  <si>
    <t xml:space="preserve">Bruno</t>
  </si>
  <si>
    <t xml:space="preserve">Contatar 20 clientes sem compra há 90+ dias</t>
  </si>
  <si>
    <t xml:space="preserve">Clientes novos</t>
  </si>
  <si>
    <t xml:space="preserve">Carla</t>
  </si>
  <si>
    <t xml:space="preserve">Fechar as 4 propostas abertas acima de R$ 15 mil</t>
  </si>
  <si>
    <t xml:space="preserve">Total</t>
  </si>
  <si>
    <t xml:space="preserve">Confira: o total de metas deveria bater com a meta do mês →</t>
  </si>
  <si>
    <t xml:space="preserve">O número de cada vendedor</t>
  </si>
  <si>
    <t xml:space="preserve">Meta do time não é meta de ninguém. Quebre por pessoa para os próximos 15 dias: quanto falta e de quais clientes ou orçamentos vem.</t>
  </si>
  <si>
    <t xml:space="preserve">Vendedor</t>
  </si>
  <si>
    <t xml:space="preserve">Meta individual (R$)</t>
  </si>
  <si>
    <t xml:space="preserve">Por dia útil restante (R$)</t>
  </si>
  <si>
    <t xml:space="preserve">Clientes a positivar (carteira)</t>
  </si>
  <si>
    <t xml:space="preserve">Orçamentos ou pedidos a fechar</t>
  </si>
  <si>
    <t xml:space="preserve">Status</t>
  </si>
  <si>
    <t xml:space="preserve">Total do time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</si>
</sst>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;&quot;-R$ &quot;#,##0;\-"/>
    <numFmt numFmtId="166" formatCode="0"/>
    <numFmt numFmtId="167" formatCode="0.0%"/>
    <numFmt numFmtId="168" formatCode="\+0%;\-0%;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26522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sz val="10"/>
      <color rgb="FFC9CCD2"/>
      <name val="Arial"/>
      <family val="0"/>
      <charset val="1"/>
    </font>
    <font>
      <b val="true"/>
      <sz val="14"/>
      <color rgb="FFF26522"/>
      <name val="Arial"/>
      <family val="0"/>
      <charset val="1"/>
    </font>
    <font>
      <sz val="11"/>
      <color rgb="FF1D1F23"/>
      <name val="Arial"/>
      <family val="0"/>
      <charset val="1"/>
    </font>
    <font>
      <i val="true"/>
      <sz val="9"/>
      <color rgb="FF6B6F76"/>
      <name val="Arial"/>
      <family val="0"/>
      <charset val="1"/>
    </font>
    <font>
      <b val="true"/>
      <sz val="11"/>
      <color rgb="FF1D1F23"/>
      <name val="Arial"/>
      <family val="0"/>
      <charset val="1"/>
    </font>
    <font>
      <b val="true"/>
      <sz val="11"/>
      <color rgb="FFF26522"/>
      <name val="Arial"/>
      <family val="0"/>
      <charset val="1"/>
    </font>
    <font>
      <sz val="9"/>
      <color rgb="FF6B6F76"/>
      <name val="Arial"/>
      <family val="0"/>
      <charset val="1"/>
    </font>
    <font>
      <i val="true"/>
      <sz val="8"/>
      <color rgb="FF7A7A80"/>
      <name val="Cambria"/>
      <family val="0"/>
      <charset val="1"/>
    </font>
    <font>
      <b val="true"/>
      <sz val="10"/>
      <color rgb="FFF26522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1D1F2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1F23"/>
        <bgColor rgb="FF333300"/>
      </patternFill>
    </fill>
    <fill>
      <patternFill patternType="solid">
        <fgColor rgb="FFFFF6D6"/>
        <bgColor rgb="FFFDEEE4"/>
      </patternFill>
    </fill>
    <fill>
      <patternFill patternType="solid">
        <fgColor rgb="FFFDEEE4"/>
        <bgColor rgb="FFFFF6D6"/>
      </patternFill>
    </fill>
    <fill>
      <patternFill patternType="solid">
        <fgColor rgb="FFF26522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B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7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442C"/>
      </font>
    </dxf>
    <dxf>
      <font>
        <name val="Arial"/>
        <charset val="1"/>
        <family val="0"/>
        <b val="1"/>
        <color rgb="FF2F7D4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CD2"/>
      <rgbColor rgb="FF7A7A80"/>
      <rgbColor rgb="FF9999FF"/>
      <rgbColor rgb="FF993366"/>
      <rgbColor rgb="FFFFF6D6"/>
      <rgbColor rgb="FFCCFFFF"/>
      <rgbColor rgb="FF660066"/>
      <rgbColor rgb="FFFF8080"/>
      <rgbColor rgb="FF0066CC"/>
      <rgbColor rgb="FFD9DB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EE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26522"/>
      <rgbColor rgb="FF6B6F76"/>
      <rgbColor rgb="FF969696"/>
      <rgbColor rgb="FF003366"/>
      <rgbColor rgb="FF2F7D4F"/>
      <rgbColor rgb="FF003300"/>
      <rgbColor rgb="FF333300"/>
      <rgbColor rgb="FFB4442C"/>
      <rgbColor rgb="FF993366"/>
      <rgbColor rgb="FF333399"/>
      <rgbColor rgb="FF1D1F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00"/>
  </cols>
  <sheetData>
    <row r="1" customFormat="false" ht="15" hidden="false" customHeight="true" outlineLevel="0" collapsed="false">
      <c r="A1" s="2" t="s">
        <v>0</v>
      </c>
      <c r="B1" s="3"/>
    </row>
    <row r="2" customFormat="false" ht="30" hidden="false" customHeight="true" outlineLevel="0" collapsed="false">
      <c r="A2" s="4" t="s">
        <v>1</v>
      </c>
      <c r="B2" s="3"/>
    </row>
    <row r="3" customFormat="false" ht="15" hidden="false" customHeight="true" outlineLevel="0" collapsed="false">
      <c r="A3" s="5" t="s">
        <v>2</v>
      </c>
      <c r="B3" s="3"/>
    </row>
    <row r="5" customFormat="false" ht="30" hidden="false" customHeight="true" outlineLevel="0" collapsed="false">
      <c r="A5" s="6" t="n">
        <v>1</v>
      </c>
      <c r="B5" s="7" t="s">
        <v>3</v>
      </c>
    </row>
    <row r="7" customFormat="false" ht="30" hidden="false" customHeight="true" outlineLevel="0" collapsed="false">
      <c r="A7" s="6" t="n">
        <v>2</v>
      </c>
      <c r="B7" s="7" t="s">
        <v>4</v>
      </c>
    </row>
    <row r="9" customFormat="false" ht="30" hidden="false" customHeight="true" outlineLevel="0" collapsed="false">
      <c r="A9" s="6" t="n">
        <v>3</v>
      </c>
      <c r="B9" s="7" t="s">
        <v>5</v>
      </c>
    </row>
    <row r="11" customFormat="false" ht="30" hidden="false" customHeight="true" outlineLevel="0" collapsed="false">
      <c r="A11" s="6" t="n">
        <v>4</v>
      </c>
      <c r="B11" s="7" t="s">
        <v>6</v>
      </c>
    </row>
    <row r="13" customFormat="false" ht="30" hidden="false" customHeight="true" outlineLevel="0" collapsed="false">
      <c r="A13" s="6" t="n">
        <v>5</v>
      </c>
      <c r="B13" s="7" t="s">
        <v>7</v>
      </c>
    </row>
    <row r="15" customFormat="false" ht="30" hidden="false" customHeight="true" outlineLevel="0" collapsed="false">
      <c r="A15" s="6" t="n">
        <v>6</v>
      </c>
      <c r="B15" s="7" t="s">
        <v>8</v>
      </c>
    </row>
    <row r="18" customFormat="false" ht="15" hidden="false" customHeight="true" outlineLevel="0" collapsed="false">
      <c r="B18" s="8" t="s">
        <v>9</v>
      </c>
    </row>
    <row r="20" customFormat="false" ht="15" hidden="false" customHeight="true" outlineLevel="0" collapsed="false">
      <c r="B20" s="9" t="s">
        <v>10</v>
      </c>
    </row>
    <row r="21" customFormat="false" ht="15" hidden="false" customHeight="true" outlineLevel="0" collapsed="false">
      <c r="B21" s="10" t="s">
        <v>11</v>
      </c>
    </row>
    <row r="22" customFormat="false" ht="15" hidden="false" customHeight="true" outlineLevel="0" collapsed="false">
      <c r="B22" s="11" t="s">
        <v>12</v>
      </c>
    </row>
    <row r="24" customFormat="false" ht="36" hidden="false" customHeight="true" outlineLevel="0" collapsed="false">
      <c r="B24" s="1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22"/>
    <col collapsed="false" customWidth="true" hidden="false" outlineLevel="0" max="3" min="3" style="1" width="4"/>
    <col collapsed="false" customWidth="true" hidden="false" outlineLevel="0" max="4" min="4" style="1" width="60"/>
  </cols>
  <sheetData>
    <row r="1" customFormat="false" ht="15" hidden="false" customHeight="true" outlineLevel="0" collapsed="false">
      <c r="A1" s="2" t="s">
        <v>0</v>
      </c>
      <c r="B1" s="3"/>
      <c r="C1" s="3"/>
      <c r="D1" s="3"/>
    </row>
    <row r="2" customFormat="false" ht="30" hidden="false" customHeight="true" outlineLevel="0" collapsed="false">
      <c r="A2" s="4" t="s">
        <v>14</v>
      </c>
      <c r="B2" s="3"/>
      <c r="C2" s="3"/>
      <c r="D2" s="3"/>
    </row>
    <row r="3" customFormat="false" ht="15" hidden="false" customHeight="true" outlineLevel="0" collapsed="false">
      <c r="A3" s="5" t="s">
        <v>15</v>
      </c>
      <c r="B3" s="3"/>
      <c r="C3" s="3"/>
      <c r="D3" s="3"/>
    </row>
    <row r="5" customFormat="false" ht="15" hidden="false" customHeight="true" outlineLevel="0" collapsed="false">
      <c r="A5" s="13" t="s">
        <v>16</v>
      </c>
    </row>
    <row r="6" customFormat="false" ht="15" hidden="false" customHeight="true" outlineLevel="0" collapsed="false">
      <c r="A6" s="14" t="s">
        <v>17</v>
      </c>
      <c r="B6" s="15" t="s">
        <v>18</v>
      </c>
      <c r="D6" s="8" t="s">
        <v>19</v>
      </c>
    </row>
    <row r="7" customFormat="false" ht="15" hidden="false" customHeight="true" outlineLevel="0" collapsed="false">
      <c r="A7" s="14" t="s">
        <v>20</v>
      </c>
      <c r="B7" s="16" t="n">
        <v>400000</v>
      </c>
      <c r="D7" s="8" t="s">
        <v>21</v>
      </c>
    </row>
    <row r="8" customFormat="false" ht="15" hidden="false" customHeight="true" outlineLevel="0" collapsed="false">
      <c r="A8" s="14" t="s">
        <v>22</v>
      </c>
      <c r="B8" s="16" t="n">
        <v>170000</v>
      </c>
      <c r="D8" s="8" t="s">
        <v>23</v>
      </c>
    </row>
    <row r="9" customFormat="false" ht="15" hidden="false" customHeight="true" outlineLevel="0" collapsed="false">
      <c r="A9" s="14" t="s">
        <v>24</v>
      </c>
      <c r="B9" s="17" t="n">
        <v>22</v>
      </c>
      <c r="D9" s="8" t="s">
        <v>25</v>
      </c>
    </row>
    <row r="10" customFormat="false" ht="15" hidden="false" customHeight="true" outlineLevel="0" collapsed="false">
      <c r="A10" s="14" t="s">
        <v>26</v>
      </c>
      <c r="B10" s="17" t="n">
        <v>11</v>
      </c>
      <c r="D10" s="8" t="s">
        <v>27</v>
      </c>
    </row>
    <row r="12" customFormat="false" ht="15" hidden="false" customHeight="true" outlineLevel="0" collapsed="false">
      <c r="A12" s="13" t="s">
        <v>28</v>
      </c>
    </row>
    <row r="13" customFormat="false" ht="15" hidden="false" customHeight="true" outlineLevel="0" collapsed="false">
      <c r="A13" s="14" t="s">
        <v>29</v>
      </c>
      <c r="B13" s="18" t="n">
        <f aca="false">MAX(B7-B8,0)</f>
        <v>230000</v>
      </c>
      <c r="D13" s="8" t="s">
        <v>30</v>
      </c>
    </row>
    <row r="14" customFormat="false" ht="15" hidden="false" customHeight="true" outlineLevel="0" collapsed="false">
      <c r="A14" s="14" t="s">
        <v>31</v>
      </c>
      <c r="B14" s="19" t="n">
        <f aca="false">IFERROR(B8/B7,0)</f>
        <v>0.425</v>
      </c>
      <c r="D14" s="8"/>
    </row>
    <row r="15" customFormat="false" ht="15" hidden="false" customHeight="true" outlineLevel="0" collapsed="false">
      <c r="A15" s="14" t="s">
        <v>32</v>
      </c>
      <c r="B15" s="20" t="n">
        <f aca="false">MAX(B9-B10,0)</f>
        <v>11</v>
      </c>
      <c r="D15" s="8"/>
    </row>
    <row r="16" customFormat="false" ht="15" hidden="false" customHeight="true" outlineLevel="0" collapsed="false">
      <c r="A16" s="14" t="s">
        <v>33</v>
      </c>
      <c r="B16" s="18" t="n">
        <f aca="false">IFERROR(B8/B10,0)</f>
        <v>15454.5454545455</v>
      </c>
      <c r="D16" s="8" t="s">
        <v>34</v>
      </c>
    </row>
    <row r="17" customFormat="false" ht="15" hidden="false" customHeight="true" outlineLevel="0" collapsed="false">
      <c r="A17" s="14" t="s">
        <v>35</v>
      </c>
      <c r="B17" s="18" t="n">
        <f aca="false">IFERROR(B13/B15,B13)</f>
        <v>20909.0909090909</v>
      </c>
      <c r="D17" s="8" t="s">
        <v>36</v>
      </c>
    </row>
    <row r="18" customFormat="false" ht="15" hidden="false" customHeight="true" outlineLevel="0" collapsed="false">
      <c r="A18" s="14" t="s">
        <v>37</v>
      </c>
      <c r="B18" s="21" t="n">
        <f aca="false">IFERROR(B17/B16-1,0)</f>
        <v>0.352941176470588</v>
      </c>
      <c r="D18" s="8" t="s">
        <v>38</v>
      </c>
    </row>
    <row r="19" customFormat="false" ht="15" hidden="false" customHeight="true" outlineLevel="0" collapsed="false">
      <c r="A19" s="14" t="s">
        <v>39</v>
      </c>
      <c r="B19" s="18" t="n">
        <f aca="false">B16*B9</f>
        <v>340000</v>
      </c>
      <c r="D19" s="8" t="s">
        <v>40</v>
      </c>
    </row>
    <row r="20" customFormat="false" ht="15" hidden="false" customHeight="true" outlineLevel="0" collapsed="false">
      <c r="A20" s="14" t="s">
        <v>41</v>
      </c>
      <c r="B20" s="18" t="n">
        <f aca="false">B19-B7</f>
        <v>-60000</v>
      </c>
      <c r="D20" s="8" t="s">
        <v>42</v>
      </c>
    </row>
    <row r="22" customFormat="false" ht="25.5" hidden="false" customHeight="true" outlineLevel="0" collapsed="false">
      <c r="A22" s="22" t="s">
        <v>43</v>
      </c>
      <c r="B22" s="23" t="str">
        <f aca="false">IF(B7=0,"Preencha a meta",IF(B8&gt;=B7,"Meta batida",IF(B18&lt;=0.1,"No ritmo: mantenha a cadência",IF(B18&lt;=0.4,"Acelerar: defina a ação da semana","Plano de recuperação: reúna o time hoje"))))</f>
        <v>Acelerar: defina a ação da semana</v>
      </c>
      <c r="C22" s="23"/>
      <c r="D22" s="23"/>
    </row>
    <row r="24" customFormat="false" ht="15" hidden="false" customHeight="true" outlineLevel="0" collapsed="false">
      <c r="A24" s="8" t="s">
        <v>44</v>
      </c>
    </row>
    <row r="25" customFormat="false" ht="15" hidden="false" customHeight="true" outlineLevel="0" collapsed="false">
      <c r="A25" s="24" t="s">
        <v>45</v>
      </c>
    </row>
  </sheetData>
  <mergeCells count="1">
    <mergeCell ref="B22:D22"/>
  </mergeCells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&amp;L&amp;7 © 2026 Magnus Guerios · Todos os direitos reservados · Lei nº 9.610/1998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3" min="2" style="1" width="20"/>
    <col collapsed="false" customWidth="true" hidden="false" outlineLevel="0" max="4" min="4" style="1" width="16"/>
    <col collapsed="false" customWidth="true" hidden="false" outlineLevel="0" max="5" min="5" style="1" width="20"/>
    <col collapsed="false" customWidth="true" hidden="false" outlineLevel="0" max="6" min="6" style="1" width="48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</row>
    <row r="2" customFormat="false" ht="30" hidden="false" customHeight="true" outlineLevel="0" collapsed="false">
      <c r="A2" s="4" t="s">
        <v>46</v>
      </c>
      <c r="B2" s="3"/>
      <c r="C2" s="3"/>
      <c r="D2" s="3"/>
      <c r="E2" s="3"/>
      <c r="F2" s="3"/>
    </row>
    <row r="3" customFormat="false" ht="15" hidden="false" customHeight="true" outlineLevel="0" collapsed="false">
      <c r="A3" s="5" t="s">
        <v>47</v>
      </c>
      <c r="B3" s="3"/>
      <c r="C3" s="3"/>
      <c r="D3" s="3"/>
      <c r="E3" s="3"/>
      <c r="F3" s="3"/>
    </row>
    <row r="5" customFormat="false" ht="30" hidden="false" customHeight="true" outlineLevel="0" collapsed="false">
      <c r="A5" s="25" t="s">
        <v>48</v>
      </c>
      <c r="B5" s="25" t="s">
        <v>49</v>
      </c>
      <c r="C5" s="25" t="s">
        <v>22</v>
      </c>
      <c r="D5" s="25" t="s">
        <v>50</v>
      </c>
      <c r="E5" s="25" t="s">
        <v>51</v>
      </c>
      <c r="F5" s="25" t="s">
        <v>52</v>
      </c>
    </row>
    <row r="6" customFormat="false" ht="15" hidden="false" customHeight="true" outlineLevel="0" collapsed="false">
      <c r="A6" s="26" t="s">
        <v>53</v>
      </c>
      <c r="B6" s="16" t="n">
        <v>220000</v>
      </c>
      <c r="C6" s="16" t="n">
        <v>120000</v>
      </c>
      <c r="D6" s="27" t="n">
        <f aca="false">MAX(B6-C6,0)</f>
        <v>100000</v>
      </c>
      <c r="E6" s="15" t="s">
        <v>54</v>
      </c>
      <c r="F6" s="15" t="s">
        <v>55</v>
      </c>
    </row>
    <row r="7" customFormat="false" ht="15" hidden="false" customHeight="true" outlineLevel="0" collapsed="false">
      <c r="A7" s="26" t="s">
        <v>56</v>
      </c>
      <c r="B7" s="16" t="n">
        <v>80000</v>
      </c>
      <c r="C7" s="16" t="n">
        <v>25000</v>
      </c>
      <c r="D7" s="27" t="n">
        <f aca="false">MAX(B7-C7,0)</f>
        <v>55000</v>
      </c>
      <c r="E7" s="15" t="s">
        <v>57</v>
      </c>
      <c r="F7" s="15" t="s">
        <v>58</v>
      </c>
    </row>
    <row r="8" customFormat="false" ht="15" hidden="false" customHeight="true" outlineLevel="0" collapsed="false">
      <c r="A8" s="26" t="s">
        <v>59</v>
      </c>
      <c r="B8" s="16" t="n">
        <v>100000</v>
      </c>
      <c r="C8" s="16" t="n">
        <v>25000</v>
      </c>
      <c r="D8" s="27" t="n">
        <f aca="false">MAX(B8-C8,0)</f>
        <v>75000</v>
      </c>
      <c r="E8" s="15" t="s">
        <v>60</v>
      </c>
      <c r="F8" s="15" t="s">
        <v>61</v>
      </c>
    </row>
    <row r="9" customFormat="false" ht="15" hidden="false" customHeight="true" outlineLevel="0" collapsed="false">
      <c r="A9" s="9" t="s">
        <v>62</v>
      </c>
      <c r="B9" s="28" t="n">
        <f aca="false">SUM(B6:B8)</f>
        <v>400000</v>
      </c>
      <c r="C9" s="28" t="n">
        <f aca="false">SUM(C6:C8)</f>
        <v>170000</v>
      </c>
      <c r="D9" s="28" t="n">
        <f aca="false">SUM(D6:D8)</f>
        <v>230000</v>
      </c>
    </row>
    <row r="11" customFormat="false" ht="15" hidden="false" customHeight="true" outlineLevel="0" collapsed="false">
      <c r="A11" s="8" t="s">
        <v>63</v>
      </c>
      <c r="D11" s="24" t="str">
        <f aca="false">IF(B9='Ritmo do mês'!B7,"OK","Diferença: R$ "&amp;TEXT('Ritmo do mês'!B7-B9,"#,##0"))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&amp;L&amp;7 © 2026 Magnus Guerios · Todos os direitos reservados · Lei nº 9.610/1998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18"/>
    <col collapsed="false" customWidth="true" hidden="false" outlineLevel="0" max="4" min="4" style="1" width="15"/>
    <col collapsed="false" customWidth="true" hidden="false" outlineLevel="0" max="5" min="5" style="1" width="18"/>
    <col collapsed="false" customWidth="true" hidden="false" outlineLevel="0" max="7" min="6" style="1" width="15"/>
    <col collapsed="false" customWidth="true" hidden="false" outlineLevel="0" max="8" min="8" style="1" width="20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</row>
    <row r="2" customFormat="false" ht="30" hidden="false" customHeight="true" outlineLevel="0" collapsed="false">
      <c r="A2" s="4" t="s">
        <v>64</v>
      </c>
      <c r="B2" s="3"/>
      <c r="C2" s="3"/>
      <c r="D2" s="3"/>
      <c r="E2" s="3"/>
      <c r="F2" s="3"/>
      <c r="G2" s="3"/>
      <c r="H2" s="3"/>
    </row>
    <row r="3" customFormat="false" ht="15" hidden="false" customHeight="true" outlineLevel="0" collapsed="false">
      <c r="A3" s="5" t="s">
        <v>65</v>
      </c>
      <c r="B3" s="3"/>
      <c r="C3" s="3"/>
      <c r="D3" s="3"/>
      <c r="E3" s="3"/>
      <c r="F3" s="3"/>
      <c r="G3" s="3"/>
      <c r="H3" s="3"/>
    </row>
    <row r="5" customFormat="false" ht="42" hidden="false" customHeight="true" outlineLevel="0" collapsed="false">
      <c r="A5" s="25" t="s">
        <v>66</v>
      </c>
      <c r="B5" s="25" t="s">
        <v>67</v>
      </c>
      <c r="C5" s="25" t="s">
        <v>22</v>
      </c>
      <c r="D5" s="25" t="s">
        <v>50</v>
      </c>
      <c r="E5" s="25" t="s">
        <v>68</v>
      </c>
      <c r="F5" s="25" t="s">
        <v>69</v>
      </c>
      <c r="G5" s="25" t="s">
        <v>70</v>
      </c>
      <c r="H5" s="25" t="s">
        <v>71</v>
      </c>
    </row>
    <row r="6" customFormat="false" ht="15" hidden="false" customHeight="true" outlineLevel="0" collapsed="false">
      <c r="A6" s="15" t="s">
        <v>54</v>
      </c>
      <c r="B6" s="16" t="n">
        <v>150000</v>
      </c>
      <c r="C6" s="16" t="n">
        <v>75000</v>
      </c>
      <c r="D6" s="27" t="n">
        <f aca="false">IF(B6="","",MAX(B6-C6,0))</f>
        <v>75000</v>
      </c>
      <c r="E6" s="27" t="n">
        <f aca="false">IF(B6="","",IFERROR(D6/'Ritmo do mês'!$B$15,D6))</f>
        <v>6818.18181818182</v>
      </c>
      <c r="F6" s="15" t="n">
        <v>12</v>
      </c>
      <c r="G6" s="15" t="n">
        <v>6</v>
      </c>
      <c r="H6" s="29" t="str">
        <f aca="false">IF(B6="","",IF(C6&gt;=B6,"Meta batida",IF(IFERROR(C6/'Ritmo do mês'!$B$10,0)&gt;=E6,"No ritmo","Acelerar")))</f>
        <v>No ritmo</v>
      </c>
    </row>
    <row r="7" customFormat="false" ht="15" hidden="false" customHeight="true" outlineLevel="0" collapsed="false">
      <c r="A7" s="15" t="s">
        <v>57</v>
      </c>
      <c r="B7" s="16" t="n">
        <v>130000</v>
      </c>
      <c r="C7" s="16" t="n">
        <v>55000</v>
      </c>
      <c r="D7" s="27" t="n">
        <f aca="false">IF(B7="","",MAX(B7-C7,0))</f>
        <v>75000</v>
      </c>
      <c r="E7" s="27" t="n">
        <f aca="false">IF(B7="","",IFERROR(D7/'Ritmo do mês'!$B$15,D7))</f>
        <v>6818.18181818182</v>
      </c>
      <c r="F7" s="15" t="n">
        <v>10</v>
      </c>
      <c r="G7" s="15" t="n">
        <v>5</v>
      </c>
      <c r="H7" s="29" t="str">
        <f aca="false">IF(B7="","",IF(C7&gt;=B7,"Meta batida",IF(IFERROR(C7/'Ritmo do mês'!$B$10,0)&gt;=E7,"No ritmo","Acelerar")))</f>
        <v>Acelerar</v>
      </c>
    </row>
    <row r="8" customFormat="false" ht="15" hidden="false" customHeight="true" outlineLevel="0" collapsed="false">
      <c r="A8" s="15" t="s">
        <v>60</v>
      </c>
      <c r="B8" s="16" t="n">
        <v>120000</v>
      </c>
      <c r="C8" s="16" t="n">
        <v>40000</v>
      </c>
      <c r="D8" s="27" t="n">
        <f aca="false">IF(B8="","",MAX(B8-C8,0))</f>
        <v>80000</v>
      </c>
      <c r="E8" s="27" t="n">
        <f aca="false">IF(B8="","",IFERROR(D8/'Ritmo do mês'!$B$15,D8))</f>
        <v>7272.72727272727</v>
      </c>
      <c r="F8" s="15" t="n">
        <v>14</v>
      </c>
      <c r="G8" s="15" t="n">
        <v>8</v>
      </c>
      <c r="H8" s="29" t="str">
        <f aca="false">IF(B8="","",IF(C8&gt;=B8,"Meta batida",IF(IFERROR(C8/'Ritmo do mês'!$B$10,0)&gt;=E8,"No ritmo","Acelerar")))</f>
        <v>Acelerar</v>
      </c>
    </row>
    <row r="9" customFormat="false" ht="15" hidden="false" customHeight="true" outlineLevel="0" collapsed="false">
      <c r="A9" s="15"/>
      <c r="B9" s="16"/>
      <c r="C9" s="16"/>
      <c r="D9" s="27" t="str">
        <f aca="false">IF(B9="","",MAX(B9-C9,0))</f>
        <v/>
      </c>
      <c r="E9" s="27" t="str">
        <f aca="false">IF(B9="","",IFERROR(D9/'Ritmo do mês'!$B$15,D9))</f>
        <v/>
      </c>
      <c r="F9" s="15"/>
      <c r="G9" s="15"/>
      <c r="H9" s="29" t="str">
        <f aca="false">IF(B9="","",IF(C9&gt;=B9,"Meta batida",IF(IFERROR(C9/'Ritmo do mês'!$B$10,0)&gt;=E9,"No ritmo","Acelerar")))</f>
        <v/>
      </c>
    </row>
    <row r="10" customFormat="false" ht="15" hidden="false" customHeight="true" outlineLevel="0" collapsed="false">
      <c r="A10" s="15"/>
      <c r="B10" s="16"/>
      <c r="C10" s="16"/>
      <c r="D10" s="27" t="str">
        <f aca="false">IF(B10="","",MAX(B10-C10,0))</f>
        <v/>
      </c>
      <c r="E10" s="27" t="str">
        <f aca="false">IF(B10="","",IFERROR(D10/'Ritmo do mês'!$B$15,D10))</f>
        <v/>
      </c>
      <c r="F10" s="15"/>
      <c r="G10" s="15"/>
      <c r="H10" s="29" t="str">
        <f aca="false">IF(B10="","",IF(C10&gt;=B10,"Meta batida",IF(IFERROR(C10/'Ritmo do mês'!$B$10,0)&gt;=E10,"No ritmo","Acelerar")))</f>
        <v/>
      </c>
    </row>
    <row r="11" customFormat="false" ht="15" hidden="false" customHeight="true" outlineLevel="0" collapsed="false">
      <c r="A11" s="15"/>
      <c r="B11" s="16"/>
      <c r="C11" s="16"/>
      <c r="D11" s="27" t="str">
        <f aca="false">IF(B11="","",MAX(B11-C11,0))</f>
        <v/>
      </c>
      <c r="E11" s="27" t="str">
        <f aca="false">IF(B11="","",IFERROR(D11/'Ritmo do mês'!$B$15,D11))</f>
        <v/>
      </c>
      <c r="F11" s="15"/>
      <c r="G11" s="15"/>
      <c r="H11" s="29" t="str">
        <f aca="false">IF(B11="","",IF(C11&gt;=B11,"Meta batida",IF(IFERROR(C11/'Ritmo do mês'!$B$10,0)&gt;=E11,"No ritmo","Acelerar")))</f>
        <v/>
      </c>
    </row>
    <row r="12" customFormat="false" ht="15" hidden="false" customHeight="true" outlineLevel="0" collapsed="false">
      <c r="A12" s="15"/>
      <c r="B12" s="16"/>
      <c r="C12" s="16"/>
      <c r="D12" s="27" t="str">
        <f aca="false">IF(B12="","",MAX(B12-C12,0))</f>
        <v/>
      </c>
      <c r="E12" s="27" t="str">
        <f aca="false">IF(B12="","",IFERROR(D12/'Ritmo do mês'!$B$15,D12))</f>
        <v/>
      </c>
      <c r="F12" s="15"/>
      <c r="G12" s="15"/>
      <c r="H12" s="29" t="str">
        <f aca="false">IF(B12="","",IF(C12&gt;=B12,"Meta batida",IF(IFERROR(C12/'Ritmo do mês'!$B$10,0)&gt;=E12,"No ritmo","Acelerar")))</f>
        <v/>
      </c>
    </row>
    <row r="13" customFormat="false" ht="15" hidden="false" customHeight="true" outlineLevel="0" collapsed="false">
      <c r="A13" s="15"/>
      <c r="B13" s="16"/>
      <c r="C13" s="16"/>
      <c r="D13" s="27" t="str">
        <f aca="false">IF(B13="","",MAX(B13-C13,0))</f>
        <v/>
      </c>
      <c r="E13" s="27" t="str">
        <f aca="false">IF(B13="","",IFERROR(D13/'Ritmo do mês'!$B$15,D13))</f>
        <v/>
      </c>
      <c r="F13" s="15"/>
      <c r="G13" s="15"/>
      <c r="H13" s="29" t="str">
        <f aca="false">IF(B13="","",IF(C13&gt;=B13,"Meta batida",IF(IFERROR(C13/'Ritmo do mês'!$B$10,0)&gt;=E13,"No ritmo","Acelerar")))</f>
        <v/>
      </c>
    </row>
    <row r="14" customFormat="false" ht="15" hidden="false" customHeight="true" outlineLevel="0" collapsed="false">
      <c r="A14" s="15"/>
      <c r="B14" s="16"/>
      <c r="C14" s="16"/>
      <c r="D14" s="27" t="str">
        <f aca="false">IF(B14="","",MAX(B14-C14,0))</f>
        <v/>
      </c>
      <c r="E14" s="27" t="str">
        <f aca="false">IF(B14="","",IFERROR(D14/'Ritmo do mês'!$B$15,D14))</f>
        <v/>
      </c>
      <c r="F14" s="15"/>
      <c r="G14" s="15"/>
      <c r="H14" s="29" t="str">
        <f aca="false">IF(B14="","",IF(C14&gt;=B14,"Meta batida",IF(IFERROR(C14/'Ritmo do mês'!$B$10,0)&gt;=E14,"No ritmo","Acelerar")))</f>
        <v/>
      </c>
    </row>
    <row r="15" customFormat="false" ht="15" hidden="false" customHeight="true" outlineLevel="0" collapsed="false">
      <c r="A15" s="15"/>
      <c r="B15" s="16"/>
      <c r="C15" s="16"/>
      <c r="D15" s="27" t="str">
        <f aca="false">IF(B15="","",MAX(B15-C15,0))</f>
        <v/>
      </c>
      <c r="E15" s="27" t="str">
        <f aca="false">IF(B15="","",IFERROR(D15/'Ritmo do mês'!$B$15,D15))</f>
        <v/>
      </c>
      <c r="F15" s="15"/>
      <c r="G15" s="15"/>
      <c r="H15" s="29" t="str">
        <f aca="false">IF(B15="","",IF(C15&gt;=B15,"Meta batida",IF(IFERROR(C15/'Ritmo do mês'!$B$10,0)&gt;=E15,"No ritmo","Acelerar")))</f>
        <v/>
      </c>
    </row>
    <row r="16" customFormat="false" ht="15" hidden="false" customHeight="true" outlineLevel="0" collapsed="false">
      <c r="A16" s="9" t="s">
        <v>72</v>
      </c>
      <c r="B16" s="28" t="n">
        <f aca="false">SUM(B6:B15)</f>
        <v>400000</v>
      </c>
      <c r="C16" s="28" t="n">
        <f aca="false">SUM(C6:C15)</f>
        <v>170000</v>
      </c>
      <c r="D16" s="28" t="n">
        <f aca="false">SUM(D6:D15)</f>
        <v>230000</v>
      </c>
    </row>
  </sheetData>
  <conditionalFormatting sqref="H6:H15">
    <cfRule type="expression" priority="2" aboveAverage="0" equalAverage="0" bottom="0" percent="0" rank="0" text="" dxfId="0">
      <formula>$H6="Acelerar"</formula>
    </cfRule>
    <cfRule type="expression" priority="3" aboveAverage="0" equalAverage="0" bottom="0" percent="0" rank="0" text="" dxfId="1">
      <formula>OR($H6="No ritmo",$H6="Meta batida")</formula>
    </cfRule>
  </conditionalFormatting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&amp;L&amp;7 © 2026 Magnus Guerios · Todos os direitos reservados · Lei nº 9.610/1998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2026-10-12T01:55:31Z</dcterms:created>
  <dc:creator>Magnus Guerios · Magnus Performance Comercial</dc:creator>
  <dc:description>© 2026 Magnus Guerios · Magnus Performance Comercial. Todos os direitos reservados. Material gratuito para uso na sua empresa. Proibida a reprodução, distribuição ou comercialização sem autorização prévia e por escrito do autor (Lei nº 9.610/1998).</dc:description>
  <cp:keywords>© 2026 Magnus Guerios. Todos os direitos reservados.</cp:keywords>
  <dc:language>en-US</dc:language>
  <cp:lastModifiedBy>Magnus Guerios</cp:lastModifiedBy>
  <dcterms:modified xsi:type="dcterms:W3CDTF">2026-11-01T13:06:14Z</dcterms:modified>
  <cp:revision>0</cp:revision>
  <dc:subject/>
  <dc:title>Planilha de Ritmo Comercial · Magnus Guerios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